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thpv0013\mabl04$\My Documents\Kattevik\"/>
    </mc:Choice>
  </mc:AlternateContent>
  <bookViews>
    <workbookView xWindow="240" yWindow="60" windowWidth="14520" windowHeight="11940" tabRatio="500"/>
  </bookViews>
  <sheets>
    <sheet name="Budget" sheetId="1" r:id="rId1"/>
    <sheet name="Blad1" sheetId="2" r:id="rId2"/>
  </sheets>
  <calcPr calcId="1065353216"/>
  <extLst>
    <ext uri="smNativeData">
      <pm:revision xmlns:pm="smNativeData" day="1592207151" val="976" rev="124" revOS="4" revMin="124" revMax="0"/>
      <pm:docPrefs xmlns:pm="smNativeData" id="1592207151" fixedDigits="0" showNotice="1" showFrameBounds="1" autoChart="1" recalcOnPrint="1" recalcOnCopy="1" finalRounding="1" compatTextArt="1" tab="567" useDefinedPrintRange="1" printArea="currentSheet"/>
      <pm:compatibility xmlns:pm="smNativeData" id="1592207151" overlapCells="1"/>
      <pm:defCurrency xmlns:pm="smNativeData" id="1592207151"/>
    </ext>
  </extLst>
</workbook>
</file>

<file path=xl/calcChain.xml><?xml version="1.0" encoding="utf-8"?>
<calcChain xmlns="http://schemas.openxmlformats.org/spreadsheetml/2006/main">
  <c r="G40" i="1" l="1"/>
  <c r="F40" i="1"/>
  <c r="E40" i="1"/>
  <c r="D40" i="1"/>
  <c r="C40" i="1"/>
  <c r="B40" i="1"/>
  <c r="G39" i="1"/>
  <c r="G38" i="1"/>
  <c r="G35" i="1"/>
  <c r="F35" i="1"/>
  <c r="E35" i="1"/>
  <c r="D35" i="1"/>
  <c r="C35" i="1"/>
  <c r="B35" i="1"/>
  <c r="G34" i="1"/>
  <c r="G33" i="1"/>
  <c r="G30" i="1"/>
  <c r="F30" i="1"/>
  <c r="E30" i="1"/>
  <c r="D30" i="1"/>
  <c r="C30" i="1"/>
  <c r="B30" i="1"/>
  <c r="G28" i="1"/>
  <c r="G27" i="1"/>
  <c r="E27" i="1"/>
  <c r="C27" i="1"/>
  <c r="B27" i="1"/>
  <c r="G25" i="1"/>
  <c r="G23" i="1"/>
  <c r="F23" i="1"/>
  <c r="E23" i="1"/>
  <c r="D23" i="1"/>
  <c r="C23" i="1"/>
  <c r="B23" i="1"/>
  <c r="G21" i="1"/>
  <c r="F21" i="1"/>
  <c r="E21" i="1"/>
  <c r="D21" i="1"/>
  <c r="C21" i="1"/>
  <c r="B21" i="1"/>
  <c r="G20" i="1"/>
  <c r="F20" i="1"/>
  <c r="E20" i="1"/>
  <c r="C20" i="1"/>
  <c r="B20" i="1"/>
  <c r="G18" i="1"/>
  <c r="F18" i="1"/>
  <c r="E18" i="1"/>
  <c r="D18" i="1"/>
  <c r="C18" i="1"/>
  <c r="B18" i="1"/>
  <c r="F17" i="1"/>
  <c r="E17" i="1"/>
  <c r="D17" i="1"/>
  <c r="C17" i="1"/>
  <c r="B17" i="1"/>
  <c r="G15" i="1"/>
  <c r="F15" i="1"/>
  <c r="E15" i="1"/>
  <c r="D15" i="1"/>
  <c r="C15" i="1"/>
  <c r="B15" i="1"/>
  <c r="F14" i="1"/>
  <c r="E14" i="1"/>
  <c r="D14" i="1"/>
  <c r="C14" i="1"/>
  <c r="B14" i="1"/>
  <c r="F13" i="1"/>
  <c r="E13" i="1"/>
  <c r="D13" i="1"/>
  <c r="C13" i="1"/>
  <c r="B13" i="1"/>
  <c r="G12" i="1"/>
  <c r="F11" i="1"/>
  <c r="E11" i="1"/>
  <c r="D11" i="1"/>
  <c r="C11" i="1"/>
  <c r="B11" i="1"/>
  <c r="G10" i="1"/>
  <c r="G8" i="1"/>
  <c r="G3" i="1"/>
</calcChain>
</file>

<file path=xl/sharedStrings.xml><?xml version="1.0" encoding="utf-8"?>
<sst xmlns="http://schemas.openxmlformats.org/spreadsheetml/2006/main" count="61" uniqueCount="56">
  <si>
    <t>BUDGET 2020-21</t>
  </si>
  <si>
    <t>Sektion</t>
  </si>
  <si>
    <t>Väg 1A</t>
  </si>
  <si>
    <t>Väg 1B</t>
  </si>
  <si>
    <t>Vatten</t>
  </si>
  <si>
    <t>Avlopp</t>
  </si>
  <si>
    <t>Hamn</t>
  </si>
  <si>
    <t>Summa</t>
  </si>
  <si>
    <t>Antal andelar</t>
  </si>
  <si>
    <t>% av andelar</t>
  </si>
  <si>
    <t xml:space="preserve">ICKE FONDERAT </t>
  </si>
  <si>
    <t>ÖVERSKOTT</t>
  </si>
  <si>
    <t>Ingående balans 20-05-01</t>
  </si>
  <si>
    <t>Medlemsavgifter, drift</t>
  </si>
  <si>
    <t>Arbetsdagsavdrag</t>
  </si>
  <si>
    <t>Direkta kostnader</t>
  </si>
  <si>
    <t>Gemensamma kostnader</t>
  </si>
  <si>
    <t>Avskrivningar</t>
  </si>
  <si>
    <t>Driftresultat</t>
  </si>
  <si>
    <t>Ränteintäkter</t>
  </si>
  <si>
    <t>Resultat före fondavsättning</t>
  </si>
  <si>
    <t>Överf till/från fonder</t>
  </si>
  <si>
    <t>Resultat</t>
  </si>
  <si>
    <t>Utgående balans 21-04-30</t>
  </si>
  <si>
    <t>FONDER</t>
  </si>
  <si>
    <t>Medlemsavgifter, fonder</t>
  </si>
  <si>
    <t>Överf till/från icke fond översk</t>
  </si>
  <si>
    <t>UTDEBITERING</t>
  </si>
  <si>
    <t>*)</t>
  </si>
  <si>
    <t>driftavgift, kr/andel</t>
  </si>
  <si>
    <t>fondavgift , kr/andel</t>
  </si>
  <si>
    <t>Summa utdebitering</t>
  </si>
  <si>
    <t>Förändring mot föreg. år</t>
  </si>
  <si>
    <t>platsstorlek</t>
  </si>
  <si>
    <t>kr/plats</t>
  </si>
  <si>
    <t>höjning</t>
  </si>
  <si>
    <r>
      <rPr>
        <b/>
        <sz val="9"/>
        <rFont val="Arial"/>
        <family val="2"/>
      </rPr>
      <t>Fondavgifterna för Vatten och Hamn höjs med 150 kr</t>
    </r>
  </si>
  <si>
    <t xml:space="preserve">I </t>
  </si>
  <si>
    <t xml:space="preserve"> 1,90-2,10</t>
  </si>
  <si>
    <t>Av hamnens stora överskott i "Icke fonderat</t>
  </si>
  <si>
    <t>II</t>
  </si>
  <si>
    <t xml:space="preserve">  2,11-2,30</t>
  </si>
  <si>
    <t>överskott" överföres 400 000 kr till fond</t>
  </si>
  <si>
    <t>III</t>
  </si>
  <si>
    <t xml:space="preserve"> 2,31 2,50</t>
  </si>
  <si>
    <r>
      <rPr>
        <b/>
        <sz val="9"/>
        <rFont val="Arial"/>
        <family val="2"/>
      </rPr>
      <t>En båtplats kostar</t>
    </r>
    <r>
      <rPr>
        <sz val="9"/>
        <rFont val="Arial"/>
        <family val="2"/>
      </rPr>
      <t xml:space="preserve"> 1 100  + belopp beroende på plats-</t>
    </r>
  </si>
  <si>
    <t>IV</t>
  </si>
  <si>
    <t xml:space="preserve">  2,51-2,70</t>
  </si>
  <si>
    <t>storlek</t>
  </si>
  <si>
    <t>V</t>
  </si>
  <si>
    <t xml:space="preserve">  2,71-2,90</t>
  </si>
  <si>
    <t>VI</t>
  </si>
  <si>
    <t xml:space="preserve"> 2,91-3,10</t>
  </si>
  <si>
    <t>*) Båtplatsavgift tillkommer</t>
  </si>
  <si>
    <t>VII</t>
  </si>
  <si>
    <t xml:space="preserve">  3,11-4,00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</si>
</sst>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30" x14ac:knownFonts="1"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12"/>
      <color rgb="FF000000"/>
      <name val="Arial"/>
      <family val="2"/>
    </font>
    <font>
      <i/>
      <u/>
      <sz val="9"/>
      <color rgb="FF000000"/>
      <name val="Arial"/>
      <family val="2"/>
    </font>
    <font>
      <sz val="11"/>
      <color rgb="FFFFFFFF"/>
      <name val="Calibri"/>
      <family val="2"/>
    </font>
    <font>
      <b/>
      <sz val="11"/>
      <color rgb="FFFF9900"/>
      <name val="Calibri"/>
      <family val="2"/>
    </font>
    <font>
      <sz val="11"/>
      <color rgb="FF007F00"/>
      <name val="Calibri"/>
      <family val="2"/>
    </font>
    <font>
      <sz val="11"/>
      <color rgb="FF7F007F"/>
      <name val="Calibri"/>
      <family val="2"/>
    </font>
    <font>
      <i/>
      <sz val="11"/>
      <color rgb="FF7F7F7F"/>
      <name val="Calibri"/>
      <family val="2"/>
    </font>
    <font>
      <sz val="11"/>
      <color rgb="FF333399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b/>
      <sz val="11"/>
      <color rgb="FF000000"/>
      <name val="Calibri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Arial"/>
      <family val="2"/>
    </font>
    <font>
      <sz val="9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7F007F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99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0C0C0"/>
        <bgColor rgb="FFFFFFFF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7">
    <xf numFmtId="0" fontId="0" fillId="0" borderId="0"/>
    <xf numFmtId="0" fontId="27" fillId="2" borderId="1" applyNumberFormat="0" applyBorder="0" applyAlignment="0" applyProtection="0"/>
    <xf numFmtId="0" fontId="27" fillId="3" borderId="2" applyNumberFormat="0" applyBorder="0" applyAlignment="0" applyProtection="0"/>
    <xf numFmtId="0" fontId="27" fillId="4" borderId="3" applyNumberFormat="0" applyBorder="0" applyAlignment="0" applyProtection="0"/>
    <xf numFmtId="0" fontId="27" fillId="5" borderId="4" applyNumberFormat="0" applyBorder="0" applyAlignment="0" applyProtection="0"/>
    <xf numFmtId="0" fontId="27" fillId="6" borderId="5" applyNumberFormat="0" applyBorder="0" applyAlignment="0" applyProtection="0"/>
    <xf numFmtId="0" fontId="27" fillId="7" borderId="6" applyNumberFormat="0" applyBorder="0" applyAlignment="0" applyProtection="0"/>
    <xf numFmtId="0" fontId="27" fillId="8" borderId="7" applyNumberFormat="0" applyBorder="0" applyAlignment="0" applyProtection="0"/>
    <xf numFmtId="0" fontId="27" fillId="9" borderId="8" applyNumberFormat="0" applyBorder="0" applyAlignment="0" applyProtection="0"/>
    <xf numFmtId="0" fontId="27" fillId="10" borderId="9" applyNumberFormat="0" applyBorder="0" applyAlignment="0" applyProtection="0"/>
    <xf numFmtId="0" fontId="27" fillId="5" borderId="4" applyNumberFormat="0" applyBorder="0" applyAlignment="0" applyProtection="0"/>
    <xf numFmtId="0" fontId="27" fillId="8" borderId="7" applyNumberFormat="0" applyBorder="0" applyAlignment="0" applyProtection="0"/>
    <xf numFmtId="0" fontId="27" fillId="11" borderId="10" applyNumberFormat="0" applyBorder="0" applyAlignment="0" applyProtection="0"/>
    <xf numFmtId="0" fontId="9" fillId="12" borderId="11" applyNumberFormat="0" applyBorder="0" applyAlignment="0" applyProtection="0"/>
    <xf numFmtId="0" fontId="9" fillId="9" borderId="8" applyNumberFormat="0" applyBorder="0" applyAlignment="0" applyProtection="0"/>
    <xf numFmtId="0" fontId="9" fillId="10" borderId="9" applyNumberFormat="0" applyBorder="0" applyAlignment="0" applyProtection="0"/>
    <xf numFmtId="0" fontId="9" fillId="13" borderId="12" applyNumberFormat="0" applyBorder="0" applyAlignment="0" applyProtection="0"/>
    <xf numFmtId="0" fontId="9" fillId="14" borderId="13" applyNumberFormat="0" applyBorder="0" applyAlignment="0" applyProtection="0"/>
    <xf numFmtId="0" fontId="9" fillId="15" borderId="14" applyNumberFormat="0" applyBorder="0" applyAlignment="0" applyProtection="0"/>
    <xf numFmtId="0" fontId="27" fillId="16" borderId="15" applyNumberFormat="0" applyFont="0" applyAlignment="0" applyProtection="0"/>
    <xf numFmtId="0" fontId="10" fillId="17" borderId="16" applyNumberFormat="0" applyAlignment="0" applyProtection="0"/>
    <xf numFmtId="0" fontId="11" fillId="4" borderId="3" applyNumberFormat="0" applyBorder="0" applyAlignment="0" applyProtection="0"/>
    <xf numFmtId="0" fontId="12" fillId="3" borderId="2" applyNumberFormat="0" applyBorder="0" applyAlignment="0" applyProtection="0"/>
    <xf numFmtId="0" fontId="9" fillId="18" borderId="17" applyNumberFormat="0" applyBorder="0" applyAlignment="0" applyProtection="0"/>
    <xf numFmtId="0" fontId="9" fillId="19" borderId="18" applyNumberFormat="0" applyBorder="0" applyAlignment="0" applyProtection="0"/>
    <xf numFmtId="0" fontId="9" fillId="20" borderId="19" applyNumberFormat="0" applyBorder="0" applyAlignment="0" applyProtection="0"/>
    <xf numFmtId="0" fontId="9" fillId="13" borderId="12" applyNumberFormat="0" applyBorder="0" applyAlignment="0" applyProtection="0"/>
    <xf numFmtId="0" fontId="9" fillId="14" borderId="13" applyNumberFormat="0" applyBorder="0" applyAlignment="0" applyProtection="0"/>
    <xf numFmtId="0" fontId="9" fillId="21" borderId="20" applyNumberFormat="0" applyBorder="0" applyAlignment="0" applyProtection="0"/>
    <xf numFmtId="0" fontId="13" fillId="0" borderId="0" applyNumberFormat="0" applyFill="0" applyBorder="0" applyAlignment="0" applyProtection="0"/>
    <xf numFmtId="0" fontId="14" fillId="22" borderId="21" applyNumberFormat="0" applyAlignment="0" applyProtection="0"/>
    <xf numFmtId="0" fontId="15" fillId="23" borderId="22" applyNumberFormat="0" applyAlignment="0" applyProtection="0"/>
    <xf numFmtId="0" fontId="16" fillId="24" borderId="23" applyNumberFormat="0" applyFill="0" applyAlignment="0" applyProtection="0"/>
    <xf numFmtId="0" fontId="17" fillId="25" borderId="24" applyNumberFormat="0" applyBorder="0" applyAlignment="0" applyProtection="0"/>
    <xf numFmtId="9" fontId="2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6" borderId="25" applyNumberFormat="0" applyFill="0" applyAlignment="0" applyProtection="0"/>
    <xf numFmtId="0" fontId="20" fillId="27" borderId="26" applyNumberFormat="0" applyFill="0" applyAlignment="0" applyProtection="0"/>
    <xf numFmtId="0" fontId="21" fillId="28" borderId="27" applyNumberFormat="0" applyFill="0" applyAlignment="0" applyProtection="0"/>
    <xf numFmtId="0" fontId="21" fillId="0" borderId="0" applyNumberFormat="0" applyFill="0" applyBorder="0" applyAlignment="0" applyProtection="0"/>
    <xf numFmtId="0" fontId="22" fillId="29" borderId="28" applyNumberFormat="0" applyFill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3" fillId="30" borderId="29" applyNumberFormat="0" applyAlignment="0" applyProtection="0"/>
    <xf numFmtId="44" fontId="27" fillId="0" borderId="0" applyFont="0" applyFill="0" applyBorder="0" applyAlignment="0" applyProtection="0"/>
    <xf numFmtId="42" fontId="27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3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30" xfId="0" applyNumberFormat="1" applyFont="1" applyBorder="1"/>
    <xf numFmtId="3" fontId="4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31" xfId="0" applyFont="1" applyBorder="1"/>
    <xf numFmtId="3" fontId="6" fillId="0" borderId="0" xfId="0" applyNumberFormat="1" applyFont="1"/>
    <xf numFmtId="3" fontId="8" fillId="0" borderId="0" xfId="0" applyNumberFormat="1" applyFont="1"/>
    <xf numFmtId="0" fontId="2" fillId="0" borderId="0" xfId="0" applyFont="1" applyAlignment="1">
      <alignment horizontal="center"/>
    </xf>
    <xf numFmtId="3" fontId="0" fillId="0" borderId="0" xfId="0" applyNumberFormat="1"/>
    <xf numFmtId="0" fontId="4" fillId="0" borderId="32" xfId="0" applyFont="1" applyBorder="1" applyAlignment="1">
      <alignment horizontal="center"/>
    </xf>
    <xf numFmtId="3" fontId="3" fillId="0" borderId="33" xfId="0" applyNumberFormat="1" applyFont="1" applyBorder="1" applyAlignment="1">
      <alignment horizontal="right"/>
    </xf>
    <xf numFmtId="4" fontId="3" fillId="0" borderId="0" xfId="0" applyNumberFormat="1" applyFont="1"/>
    <xf numFmtId="3" fontId="3" fillId="0" borderId="32" xfId="0" applyNumberFormat="1" applyFont="1" applyBorder="1"/>
    <xf numFmtId="4" fontId="3" fillId="0" borderId="33" xfId="0" applyNumberFormat="1" applyFont="1" applyBorder="1"/>
    <xf numFmtId="3" fontId="3" fillId="0" borderId="33" xfId="0" applyNumberFormat="1" applyFont="1" applyBorder="1"/>
    <xf numFmtId="3" fontId="5" fillId="0" borderId="33" xfId="0" applyNumberFormat="1" applyFont="1" applyBorder="1"/>
    <xf numFmtId="3" fontId="4" fillId="0" borderId="33" xfId="0" applyNumberFormat="1" applyFont="1" applyBorder="1"/>
    <xf numFmtId="0" fontId="3" fillId="0" borderId="33" xfId="0" applyFont="1" applyBorder="1"/>
    <xf numFmtId="0" fontId="7" fillId="0" borderId="33" xfId="0" applyFont="1" applyBorder="1"/>
    <xf numFmtId="0" fontId="6" fillId="0" borderId="33" xfId="0" applyFont="1" applyBorder="1"/>
    <xf numFmtId="0" fontId="8" fillId="0" borderId="33" xfId="0" applyFont="1" applyBorder="1"/>
    <xf numFmtId="0" fontId="6" fillId="0" borderId="34" xfId="0" applyFont="1" applyBorder="1"/>
    <xf numFmtId="0" fontId="25" fillId="0" borderId="0" xfId="0" applyFont="1"/>
    <xf numFmtId="0" fontId="5" fillId="0" borderId="0" xfId="0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right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0" fontId="2" fillId="0" borderId="0" xfId="0" applyFont="1" applyAlignment="1">
      <alignment horizontal="left"/>
    </xf>
    <xf numFmtId="1" fontId="3" fillId="0" borderId="36" xfId="0" applyNumberFormat="1" applyFont="1" applyBorder="1" applyAlignment="1">
      <alignment horizontal="center"/>
    </xf>
    <xf numFmtId="1" fontId="3" fillId="0" borderId="38" xfId="0" applyNumberFormat="1" applyFont="1" applyBorder="1" applyAlignment="1">
      <alignment horizontal="center"/>
    </xf>
    <xf numFmtId="1" fontId="3" fillId="0" borderId="40" xfId="0" applyNumberFormat="1" applyFont="1" applyBorder="1" applyAlignment="1">
      <alignment horizontal="center"/>
    </xf>
    <xf numFmtId="3" fontId="4" fillId="0" borderId="31" xfId="0" applyNumberFormat="1" applyFont="1" applyBorder="1" applyAlignment="1">
      <alignment horizontal="right"/>
    </xf>
    <xf numFmtId="3" fontId="4" fillId="0" borderId="34" xfId="0" applyNumberFormat="1" applyFont="1" applyBorder="1" applyAlignment="1">
      <alignment horizontal="right"/>
    </xf>
    <xf numFmtId="3" fontId="3" fillId="0" borderId="38" xfId="0" applyNumberFormat="1" applyFont="1" applyBorder="1" applyAlignment="1">
      <alignment horizontal="center"/>
    </xf>
    <xf numFmtId="3" fontId="3" fillId="0" borderId="40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9" fontId="4" fillId="0" borderId="31" xfId="0" applyNumberFormat="1" applyFont="1" applyBorder="1" applyAlignment="1">
      <alignment horizontal="center"/>
    </xf>
    <xf numFmtId="9" fontId="4" fillId="0" borderId="40" xfId="0" applyNumberFormat="1" applyFont="1" applyBorder="1" applyAlignment="1">
      <alignment horizontal="center"/>
    </xf>
    <xf numFmtId="9" fontId="4" fillId="0" borderId="34" xfId="0" applyNumberFormat="1" applyFont="1" applyBorder="1" applyAlignment="1">
      <alignment horizontal="center"/>
    </xf>
    <xf numFmtId="9" fontId="4" fillId="0" borderId="30" xfId="0" applyNumberFormat="1" applyFont="1" applyBorder="1" applyAlignment="1">
      <alignment horizontal="center"/>
    </xf>
    <xf numFmtId="3" fontId="26" fillId="0" borderId="0" xfId="0" applyNumberFormat="1" applyFont="1"/>
    <xf numFmtId="3" fontId="22" fillId="0" borderId="0" xfId="0" applyNumberFormat="1" applyFont="1"/>
    <xf numFmtId="9" fontId="4" fillId="0" borderId="32" xfId="0" applyNumberFormat="1" applyFont="1" applyBorder="1" applyAlignment="1">
      <alignment horizontal="center"/>
    </xf>
    <xf numFmtId="0" fontId="0" fillId="0" borderId="33" xfId="0" applyBorder="1"/>
    <xf numFmtId="3" fontId="5" fillId="0" borderId="33" xfId="0" applyNumberFormat="1" applyFont="1" applyBorder="1" applyAlignment="1">
      <alignment horizontal="right"/>
    </xf>
    <xf numFmtId="3" fontId="0" fillId="0" borderId="33" xfId="0" applyNumberFormat="1" applyBorder="1"/>
    <xf numFmtId="3" fontId="22" fillId="0" borderId="33" xfId="0" applyNumberFormat="1" applyFont="1" applyBorder="1"/>
    <xf numFmtId="0" fontId="4" fillId="0" borderId="41" xfId="0" applyFont="1" applyBorder="1" applyAlignment="1">
      <alignment horizontal="left"/>
    </xf>
    <xf numFmtId="0" fontId="2" fillId="0" borderId="32" xfId="0" applyFont="1" applyBorder="1"/>
    <xf numFmtId="0" fontId="2" fillId="0" borderId="33" xfId="0" applyFont="1" applyBorder="1"/>
    <xf numFmtId="0" fontId="4" fillId="0" borderId="33" xfId="0" applyFont="1" applyBorder="1"/>
    <xf numFmtId="0" fontId="4" fillId="0" borderId="34" xfId="0" applyFont="1" applyBorder="1"/>
    <xf numFmtId="4" fontId="3" fillId="0" borderId="0" xfId="0" applyNumberFormat="1" applyFont="1" applyAlignment="1">
      <alignment horizontal="left"/>
    </xf>
  </cellXfs>
  <cellStyles count="47">
    <cellStyle name="20% - Dekorfärg1" xfId="1"/>
    <cellStyle name="20% - Dekorfärg2" xfId="2"/>
    <cellStyle name="20% - Dekorfärg3" xfId="3"/>
    <cellStyle name="20% - Dekorfärg4" xfId="4"/>
    <cellStyle name="20% - Dekorfärg5" xfId="5"/>
    <cellStyle name="20% - Dekorfärg6" xfId="6"/>
    <cellStyle name="40% - Dekorfärg1" xfId="7"/>
    <cellStyle name="40% - Dekorfärg2" xfId="8"/>
    <cellStyle name="40% - Dekorfärg3" xfId="9"/>
    <cellStyle name="40% - Dekorfärg4" xfId="10"/>
    <cellStyle name="40% - Dekorfärg5" xfId="11"/>
    <cellStyle name="40% - Dekorfärg6" xfId="12"/>
    <cellStyle name="60% - Dekorfärg1" xfId="13"/>
    <cellStyle name="60% - Dekorfärg2" xfId="14"/>
    <cellStyle name="60% - Dekorfärg3" xfId="15"/>
    <cellStyle name="60% - Dekorfärg4" xfId="16"/>
    <cellStyle name="60% - Dekorfärg5" xfId="17"/>
    <cellStyle name="60% - Dekorfärg6" xfId="18"/>
    <cellStyle name="Calculation" xfId="20" builtinId="22" customBuiltin="1"/>
    <cellStyle name="Check Cell" xfId="31" builtinId="23" customBuiltin="1"/>
    <cellStyle name="Comma" xfId="41" builtinId="3" customBuiltin="1"/>
    <cellStyle name="Comma [0]" xfId="42" builtinId="6" customBuiltin="1"/>
    <cellStyle name="Currency" xfId="44" builtinId="4" customBuiltin="1"/>
    <cellStyle name="Currency [0]" xfId="45" builtinId="7" customBuiltin="1"/>
    <cellStyle name="Dålig" xfId="22"/>
    <cellStyle name="Explanatory Text" xfId="29" builtinId="53" customBuiltin="1"/>
    <cellStyle name="Färg1" xfId="23"/>
    <cellStyle name="Färg2" xfId="24"/>
    <cellStyle name="Färg3" xfId="25"/>
    <cellStyle name="Färg4" xfId="26"/>
    <cellStyle name="Färg5" xfId="27"/>
    <cellStyle name="Färg6" xfId="28"/>
    <cellStyle name="Good" xfId="21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30" builtinId="20" customBuiltin="1"/>
    <cellStyle name="Linked Cell" xfId="32" builtinId="24" customBuiltin="1"/>
    <cellStyle name="Neutral" xfId="33" builtinId="28" customBuiltin="1"/>
    <cellStyle name="Normal" xfId="0" builtinId="0" customBuiltin="1"/>
    <cellStyle name="Note" xfId="19" builtinId="10" customBuiltin="1"/>
    <cellStyle name="Output" xfId="43" builtinId="21" customBuiltin="1"/>
    <cellStyle name="Percent" xfId="34" builtinId="5" customBuiltin="1"/>
    <cellStyle name="Title" xfId="35" builtinId="15" customBuiltin="1"/>
    <cellStyle name="Total" xfId="40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92207151" count="1">
        <pm:charStyle name="Normal" fontId="0" Id="1"/>
      </pm:charStyles>
      <pm:colors xmlns:pm="smNativeData" id="1592207151" count="19">
        <pm:color name="Färg 24" rgb="FF9900"/>
        <pm:color name="Färg 25" rgb="333399"/>
        <pm:color name="Färg 26" rgb="993300"/>
        <pm:color name="Färg 27" rgb="003366"/>
        <pm:color name="Färg 28" rgb="CCCCFF"/>
        <pm:color name="Färg 29" rgb="FF99CC"/>
        <pm:color name="Färg 30" rgb="CCFFCC"/>
        <pm:color name="Färg 31" rgb="CC99FF"/>
        <pm:color name="Färg 32" rgb="CCFFFF"/>
        <pm:color name="Färg 33" rgb="FFCC99"/>
        <pm:color name="Färg 34" rgb="99CCFF"/>
        <pm:color name="Färg 35" rgb="FF8080"/>
        <pm:color name="Färg 36" rgb="FFCC00"/>
        <pm:color name="Färg 37" rgb="0066CC"/>
        <pm:color name="Färg 38" rgb="33CCCC"/>
        <pm:color name="Färg 39" rgb="FFFFCC"/>
        <pm:color name="Färg 40" rgb="339966"/>
        <pm:color name="Färg 41" rgb="FF6600"/>
        <pm:color name="Färg 42" rgb="FFFF9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434340</xdr:colOff>
      <xdr:row>20</xdr:row>
      <xdr:rowOff>138430</xdr:rowOff>
    </xdr:from>
    <xdr:to>
      <xdr:col>1</xdr:col>
      <xdr:colOff>624205</xdr:colOff>
      <xdr:row>22</xdr:row>
      <xdr:rowOff>91440</xdr:rowOff>
    </xdr:to>
    <xdr:sp macro="" textlink="" fLocksText="0">
      <xdr:nvSpPr>
        <xdr:cNvPr id="2" name="textruta 1"/>
        <xdr:cNvSpPr>
          <a:extLst>
            <a:ext uri="smNativeData">
              <pm:smNativeData xmlns:pm="smNativeData" xmlns="" val="SMDATA_11_LyfnXhMAAAAlAAAAZA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FAAAAAEAAADVAo0CFgAAAAEAAADaAasD/AwAAH0XAAArAQAAtQEAAAEAAAA="/>
            </a:ext>
          </a:extLst>
        </xdr:cNvSpPr>
      </xdr:nvSpPr>
      <xdr:spPr>
        <a:xfrm>
          <a:off x="2110740" y="3818255"/>
          <a:ext cx="189865" cy="27749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</a:spPr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topLeftCell="A37" workbookViewId="0">
      <selection activeCell="C47" sqref="C47"/>
    </sheetView>
  </sheetViews>
  <sheetFormatPr defaultRowHeight="15" x14ac:dyDescent="0.25"/>
  <cols>
    <col min="1" max="1" width="23.5703125" customWidth="1"/>
    <col min="2" max="2" width="9.5703125" customWidth="1"/>
    <col min="3" max="3" width="10.85546875" customWidth="1"/>
    <col min="4" max="4" width="9.140625" customWidth="1"/>
    <col min="5" max="5" width="9.5703125" customWidth="1"/>
    <col min="6" max="6" width="8.5703125" customWidth="1"/>
    <col min="7" max="7" width="10.5703125" customWidth="1"/>
    <col min="9" max="9" width="12.7109375" customWidth="1"/>
    <col min="10" max="10" width="11.5703125" customWidth="1"/>
  </cols>
  <sheetData>
    <row r="1" spans="1:14" ht="13.9" customHeight="1" x14ac:dyDescent="0.25">
      <c r="A1" s="1"/>
      <c r="B1" s="1"/>
      <c r="C1" s="39" t="s">
        <v>0</v>
      </c>
      <c r="D1" s="15"/>
      <c r="E1" s="1"/>
      <c r="F1" s="1"/>
      <c r="G1" s="1"/>
    </row>
    <row r="2" spans="1:14" ht="25.15" customHeight="1" x14ac:dyDescent="0.25">
      <c r="A2" s="59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7" t="s">
        <v>7</v>
      </c>
    </row>
    <row r="3" spans="1:14" x14ac:dyDescent="0.25">
      <c r="A3" s="25" t="s">
        <v>8</v>
      </c>
      <c r="B3" s="4">
        <v>201</v>
      </c>
      <c r="C3" s="4">
        <v>183</v>
      </c>
      <c r="D3" s="4">
        <v>177</v>
      </c>
      <c r="E3" s="4">
        <v>66</v>
      </c>
      <c r="F3" s="47">
        <v>172</v>
      </c>
      <c r="G3" s="17">
        <f>SUM(B3:F3)</f>
        <v>799</v>
      </c>
    </row>
    <row r="4" spans="1:14" x14ac:dyDescent="0.25">
      <c r="A4" s="25" t="s">
        <v>9</v>
      </c>
      <c r="B4" s="48">
        <v>0.25</v>
      </c>
      <c r="C4" s="48">
        <v>0.23000000000000004</v>
      </c>
      <c r="D4" s="48">
        <v>0.22000000000000003</v>
      </c>
      <c r="E4" s="48">
        <v>0.08</v>
      </c>
      <c r="F4" s="49">
        <v>0.22000000000000003</v>
      </c>
      <c r="G4" s="50">
        <v>1</v>
      </c>
    </row>
    <row r="5" spans="1:14" ht="15.75" x14ac:dyDescent="0.25">
      <c r="A5" s="60" t="s">
        <v>10</v>
      </c>
      <c r="B5" s="51"/>
      <c r="C5" s="51"/>
      <c r="D5" s="51"/>
      <c r="E5" s="51"/>
      <c r="F5" s="51"/>
      <c r="G5" s="54"/>
    </row>
    <row r="6" spans="1:14" ht="15.75" x14ac:dyDescent="0.25">
      <c r="A6" s="61" t="s">
        <v>11</v>
      </c>
      <c r="G6" s="55"/>
      <c r="I6" s="5"/>
    </row>
    <row r="7" spans="1:14" ht="7.9" customHeight="1" x14ac:dyDescent="0.25">
      <c r="A7" s="55"/>
      <c r="G7" s="55"/>
      <c r="I7" s="5"/>
    </row>
    <row r="8" spans="1:14" x14ac:dyDescent="0.25">
      <c r="A8" s="62" t="s">
        <v>12</v>
      </c>
      <c r="B8" s="5">
        <v>-230863</v>
      </c>
      <c r="C8" s="5">
        <v>-120175</v>
      </c>
      <c r="D8" s="5">
        <v>-45729</v>
      </c>
      <c r="E8" s="5">
        <v>152071</v>
      </c>
      <c r="F8" s="5">
        <v>352666</v>
      </c>
      <c r="G8" s="18">
        <f>SUM(B8:F8)</f>
        <v>107970</v>
      </c>
      <c r="I8" s="5"/>
      <c r="J8" s="16"/>
    </row>
    <row r="9" spans="1:14" ht="8.65" customHeight="1" x14ac:dyDescent="0.25">
      <c r="A9" s="62"/>
      <c r="B9" s="5"/>
      <c r="C9" s="5"/>
      <c r="D9" s="5"/>
      <c r="E9" s="5"/>
      <c r="F9" s="5"/>
      <c r="G9" s="18"/>
      <c r="I9" s="5"/>
      <c r="J9" s="16"/>
      <c r="K9" s="16"/>
      <c r="L9" s="16"/>
      <c r="N9" s="16"/>
    </row>
    <row r="10" spans="1:14" x14ac:dyDescent="0.25">
      <c r="A10" s="25" t="s">
        <v>13</v>
      </c>
      <c r="B10" s="5">
        <v>213000</v>
      </c>
      <c r="C10" s="5">
        <v>192000</v>
      </c>
      <c r="D10" s="5">
        <v>212000</v>
      </c>
      <c r="E10" s="5">
        <v>69000</v>
      </c>
      <c r="F10" s="5">
        <v>318000</v>
      </c>
      <c r="G10" s="18">
        <f>SUM(B10:F10)</f>
        <v>1004000</v>
      </c>
      <c r="I10" s="5"/>
      <c r="J10" s="16"/>
      <c r="K10" s="16"/>
      <c r="L10" s="16"/>
    </row>
    <row r="11" spans="1:14" x14ac:dyDescent="0.25">
      <c r="A11" s="25" t="s">
        <v>14</v>
      </c>
      <c r="B11" s="5">
        <f>G11*B4</f>
        <v>-30000</v>
      </c>
      <c r="C11" s="5">
        <f>G11*C4</f>
        <v>-27600</v>
      </c>
      <c r="D11" s="5">
        <f>G11*D4</f>
        <v>-26400</v>
      </c>
      <c r="E11" s="5">
        <f>G11*E4</f>
        <v>-9600</v>
      </c>
      <c r="F11" s="5">
        <f>G11*F4</f>
        <v>-26400</v>
      </c>
      <c r="G11" s="18">
        <v>-120000</v>
      </c>
      <c r="H11" s="16"/>
      <c r="I11" s="5"/>
      <c r="J11" s="16"/>
      <c r="K11" s="16"/>
      <c r="L11" s="16"/>
    </row>
    <row r="12" spans="1:14" x14ac:dyDescent="0.25">
      <c r="A12" s="25" t="s">
        <v>15</v>
      </c>
      <c r="B12" s="5">
        <v>-70000</v>
      </c>
      <c r="C12" s="5">
        <v>-150000</v>
      </c>
      <c r="D12" s="5">
        <v>-80000</v>
      </c>
      <c r="E12" s="5">
        <v>-25000</v>
      </c>
      <c r="F12" s="5">
        <v>-50000</v>
      </c>
      <c r="G12" s="18">
        <f>SUM(B12:F12)</f>
        <v>-375000</v>
      </c>
      <c r="H12" s="16"/>
      <c r="I12" s="5"/>
      <c r="J12" s="16"/>
      <c r="K12" s="16"/>
      <c r="L12" s="16"/>
    </row>
    <row r="13" spans="1:14" x14ac:dyDescent="0.25">
      <c r="A13" s="25" t="s">
        <v>16</v>
      </c>
      <c r="B13" s="16">
        <f>G13*B4</f>
        <v>-66250</v>
      </c>
      <c r="C13" s="16">
        <f>G13*C4</f>
        <v>-60950</v>
      </c>
      <c r="D13" s="16">
        <f>G13*D4</f>
        <v>-58300</v>
      </c>
      <c r="E13" s="16">
        <f>G13*E4</f>
        <v>-21200</v>
      </c>
      <c r="F13" s="16">
        <f>G13*F4</f>
        <v>-58300</v>
      </c>
      <c r="G13" s="18">
        <v>-265000</v>
      </c>
      <c r="H13" s="16"/>
      <c r="I13" s="5"/>
      <c r="J13" s="16"/>
    </row>
    <row r="14" spans="1:14" x14ac:dyDescent="0.25">
      <c r="A14" s="25" t="s">
        <v>17</v>
      </c>
      <c r="B14" s="52">
        <f>G14*B4</f>
        <v>-4000</v>
      </c>
      <c r="C14" s="52">
        <f>G14*C4</f>
        <v>-3680</v>
      </c>
      <c r="D14" s="52">
        <f>G14*D4</f>
        <v>-3520</v>
      </c>
      <c r="E14" s="52">
        <f>G14*E4</f>
        <v>-1280</v>
      </c>
      <c r="F14" s="52">
        <f>G14*F4</f>
        <v>-3520</v>
      </c>
      <c r="G14" s="56">
        <v>-16000</v>
      </c>
      <c r="I14" s="5"/>
      <c r="J14" s="16"/>
    </row>
    <row r="15" spans="1:14" x14ac:dyDescent="0.25">
      <c r="A15" s="62" t="s">
        <v>18</v>
      </c>
      <c r="B15" s="16">
        <f t="shared" ref="B15:G15" si="0">SUM(B10:B14)</f>
        <v>42750</v>
      </c>
      <c r="C15" s="16">
        <f t="shared" si="0"/>
        <v>-50230</v>
      </c>
      <c r="D15" s="16">
        <f t="shared" si="0"/>
        <v>43780</v>
      </c>
      <c r="E15" s="16">
        <f t="shared" si="0"/>
        <v>11920</v>
      </c>
      <c r="F15" s="16">
        <f t="shared" si="0"/>
        <v>179780</v>
      </c>
      <c r="G15" s="57">
        <f t="shared" si="0"/>
        <v>228000</v>
      </c>
      <c r="I15" s="5"/>
      <c r="J15" s="16"/>
    </row>
    <row r="16" spans="1:14" ht="9.4" customHeight="1" x14ac:dyDescent="0.25">
      <c r="A16" s="62"/>
      <c r="B16" s="16"/>
      <c r="C16" s="16"/>
      <c r="D16" s="16"/>
      <c r="E16" s="16"/>
      <c r="F16" s="16"/>
      <c r="G16" s="18"/>
      <c r="I16" s="5"/>
      <c r="J16" s="16"/>
    </row>
    <row r="17" spans="1:10" x14ac:dyDescent="0.25">
      <c r="A17" s="25" t="s">
        <v>19</v>
      </c>
      <c r="B17" s="52">
        <f>$G17*B25/$G25</f>
        <v>5668.0579644465797</v>
      </c>
      <c r="C17" s="52">
        <f>$G17*C25/$G25</f>
        <v>3349.3435027036498</v>
      </c>
      <c r="D17" s="52">
        <f>$G17*D25/$G25</f>
        <v>3436.77469613823</v>
      </c>
      <c r="E17" s="52">
        <f>$G17*E25/$G25</f>
        <v>3077.4478383860801</v>
      </c>
      <c r="F17" s="52">
        <f>$G17*F25/$G25</f>
        <v>4468.3759983254604</v>
      </c>
      <c r="G17" s="56">
        <v>20000</v>
      </c>
      <c r="I17" s="5"/>
      <c r="J17" s="16"/>
    </row>
    <row r="18" spans="1:10" x14ac:dyDescent="0.25">
      <c r="A18" s="62" t="s">
        <v>20</v>
      </c>
      <c r="B18" s="53">
        <f t="shared" ref="B18:G18" si="1">SUM(B15:B17)</f>
        <v>48418.057964446598</v>
      </c>
      <c r="C18" s="53">
        <f t="shared" si="1"/>
        <v>-46880.656497296397</v>
      </c>
      <c r="D18" s="53">
        <f t="shared" si="1"/>
        <v>47216.7746961382</v>
      </c>
      <c r="E18" s="53">
        <f t="shared" si="1"/>
        <v>14997.447838386101</v>
      </c>
      <c r="F18" s="53">
        <f t="shared" si="1"/>
        <v>184248.375998326</v>
      </c>
      <c r="G18" s="58">
        <f t="shared" si="1"/>
        <v>248000</v>
      </c>
      <c r="I18" s="5"/>
      <c r="J18" s="16"/>
    </row>
    <row r="19" spans="1:10" ht="7.9" customHeight="1" x14ac:dyDescent="0.25">
      <c r="A19" s="25"/>
      <c r="B19" s="16"/>
      <c r="C19" s="16"/>
      <c r="D19" s="16"/>
      <c r="E19" s="16"/>
      <c r="F19" s="16"/>
      <c r="G19" s="18"/>
      <c r="H19" s="16"/>
      <c r="I19" s="5"/>
      <c r="J19" s="16"/>
    </row>
    <row r="20" spans="1:10" x14ac:dyDescent="0.25">
      <c r="A20" s="25" t="s">
        <v>21</v>
      </c>
      <c r="B20" s="6">
        <f>-50*B3</f>
        <v>-10050</v>
      </c>
      <c r="C20" s="6">
        <f>-50*C3</f>
        <v>-9150</v>
      </c>
      <c r="D20" s="6">
        <v>-35400</v>
      </c>
      <c r="E20" s="6">
        <f>-50*E3</f>
        <v>-3300</v>
      </c>
      <c r="F20" s="6">
        <f>-200*F3-400000</f>
        <v>-434400</v>
      </c>
      <c r="G20" s="56">
        <f>SUM(B20:F20)</f>
        <v>-492300</v>
      </c>
      <c r="I20" s="5"/>
      <c r="J20" s="16"/>
    </row>
    <row r="21" spans="1:10" x14ac:dyDescent="0.25">
      <c r="A21" s="25" t="s">
        <v>22</v>
      </c>
      <c r="B21" s="5">
        <f t="shared" ref="B21:G21" si="2">SUM(B18:B20)</f>
        <v>38368.057964446598</v>
      </c>
      <c r="C21" s="5">
        <f t="shared" si="2"/>
        <v>-56030.656497296397</v>
      </c>
      <c r="D21" s="5">
        <f t="shared" si="2"/>
        <v>11816.7746961382</v>
      </c>
      <c r="E21" s="5">
        <f t="shared" si="2"/>
        <v>11697.447838386101</v>
      </c>
      <c r="F21" s="5">
        <f t="shared" si="2"/>
        <v>-250151.624001674</v>
      </c>
      <c r="G21" s="18">
        <f t="shared" si="2"/>
        <v>-244300</v>
      </c>
      <c r="H21" s="16"/>
      <c r="I21" s="5"/>
    </row>
    <row r="22" spans="1:10" ht="10.15" customHeight="1" x14ac:dyDescent="0.25">
      <c r="A22" s="25"/>
      <c r="B22" s="6"/>
      <c r="C22" s="6"/>
      <c r="D22" s="6"/>
      <c r="E22" s="6"/>
      <c r="F22" s="6"/>
      <c r="G22" s="18"/>
      <c r="I22" s="5"/>
    </row>
    <row r="23" spans="1:10" x14ac:dyDescent="0.25">
      <c r="A23" s="63" t="s">
        <v>23</v>
      </c>
      <c r="B23" s="43">
        <f>B8+B21</f>
        <v>-192494.94203555299</v>
      </c>
      <c r="C23" s="43">
        <f>C8+C21</f>
        <v>-176205.656497296</v>
      </c>
      <c r="D23" s="43">
        <f>D8+D21</f>
        <v>-33912.2253038618</v>
      </c>
      <c r="E23" s="43">
        <f>E8+E21</f>
        <v>163768.447838386</v>
      </c>
      <c r="F23" s="43">
        <f>F8+F21</f>
        <v>102514.375998326</v>
      </c>
      <c r="G23" s="44">
        <f>SUM(B23:F23)</f>
        <v>-136329.99999999901</v>
      </c>
      <c r="I23" s="5"/>
    </row>
    <row r="24" spans="1:10" ht="15.75" x14ac:dyDescent="0.25">
      <c r="A24" s="60" t="s">
        <v>24</v>
      </c>
      <c r="B24" s="5"/>
      <c r="C24" s="5"/>
      <c r="D24" s="5"/>
      <c r="E24" s="5"/>
      <c r="F24" s="5"/>
      <c r="G24" s="18"/>
      <c r="I24" s="5"/>
    </row>
    <row r="25" spans="1:10" x14ac:dyDescent="0.25">
      <c r="A25" s="62" t="s">
        <v>12</v>
      </c>
      <c r="B25" s="5">
        <v>705402</v>
      </c>
      <c r="C25" s="5">
        <v>416833</v>
      </c>
      <c r="D25" s="5">
        <v>427714</v>
      </c>
      <c r="E25" s="5">
        <v>382995</v>
      </c>
      <c r="F25" s="5">
        <v>556099</v>
      </c>
      <c r="G25" s="18">
        <f>SUM(B25:F25)</f>
        <v>2489043</v>
      </c>
      <c r="I25" s="5"/>
    </row>
    <row r="26" spans="1:10" x14ac:dyDescent="0.25">
      <c r="A26" s="62"/>
      <c r="B26" s="5"/>
      <c r="C26" s="5"/>
      <c r="D26" s="5"/>
      <c r="E26" s="5"/>
      <c r="F26" s="5"/>
      <c r="G26" s="18"/>
      <c r="I26" s="5"/>
    </row>
    <row r="27" spans="1:10" x14ac:dyDescent="0.25">
      <c r="A27" s="25" t="s">
        <v>25</v>
      </c>
      <c r="B27" s="5">
        <f>50*B3</f>
        <v>10050</v>
      </c>
      <c r="C27" s="5">
        <f>50*C3</f>
        <v>9150</v>
      </c>
      <c r="D27" s="5">
        <v>35400</v>
      </c>
      <c r="E27" s="5">
        <f>50*E3</f>
        <v>3300</v>
      </c>
      <c r="F27" s="5">
        <v>34400</v>
      </c>
      <c r="G27" s="18">
        <f>SUM(B27:F27)</f>
        <v>92300</v>
      </c>
      <c r="I27" s="5"/>
    </row>
    <row r="28" spans="1:10" x14ac:dyDescent="0.25">
      <c r="A28" s="25" t="s">
        <v>26</v>
      </c>
      <c r="B28" s="5"/>
      <c r="C28" s="5"/>
      <c r="D28" s="5"/>
      <c r="E28" s="5"/>
      <c r="F28" s="5">
        <v>400000</v>
      </c>
      <c r="G28" s="18">
        <f>SUM(B28:F28)</f>
        <v>400000</v>
      </c>
      <c r="H28" s="16"/>
      <c r="I28" s="5"/>
    </row>
    <row r="29" spans="1:10" x14ac:dyDescent="0.25">
      <c r="A29" s="25"/>
      <c r="B29" s="7"/>
      <c r="C29" s="5"/>
      <c r="D29" s="7"/>
      <c r="E29" s="7"/>
      <c r="F29" s="7"/>
      <c r="G29" s="18"/>
    </row>
    <row r="30" spans="1:10" x14ac:dyDescent="0.25">
      <c r="A30" s="63" t="s">
        <v>23</v>
      </c>
      <c r="B30" s="43">
        <f t="shared" ref="B30:G30" si="3">SUM(B24:B29)</f>
        <v>715452</v>
      </c>
      <c r="C30" s="43">
        <f t="shared" si="3"/>
        <v>425983</v>
      </c>
      <c r="D30" s="43">
        <f t="shared" si="3"/>
        <v>463114</v>
      </c>
      <c r="E30" s="43">
        <f t="shared" si="3"/>
        <v>386295</v>
      </c>
      <c r="F30" s="43">
        <f t="shared" si="3"/>
        <v>990499</v>
      </c>
      <c r="G30" s="44">
        <f t="shared" si="3"/>
        <v>2981343</v>
      </c>
      <c r="I30" s="16"/>
    </row>
    <row r="31" spans="1:10" ht="15.75" x14ac:dyDescent="0.25">
      <c r="A31" s="60" t="s">
        <v>27</v>
      </c>
      <c r="B31" s="8"/>
      <c r="C31" s="8"/>
      <c r="D31" s="8"/>
      <c r="E31" s="8"/>
      <c r="F31" s="8"/>
      <c r="G31" s="20"/>
    </row>
    <row r="32" spans="1:10" x14ac:dyDescent="0.25">
      <c r="A32" s="25"/>
      <c r="B32" s="19"/>
      <c r="C32" s="19"/>
      <c r="D32" s="19"/>
      <c r="F32" s="32" t="s">
        <v>28</v>
      </c>
      <c r="G32" s="21"/>
    </row>
    <row r="33" spans="1:8" x14ac:dyDescent="0.25">
      <c r="A33" s="25" t="s">
        <v>29</v>
      </c>
      <c r="B33" s="5">
        <v>1000</v>
      </c>
      <c r="C33" s="5">
        <v>1000</v>
      </c>
      <c r="D33" s="5">
        <v>1000</v>
      </c>
      <c r="E33" s="5">
        <v>1000</v>
      </c>
      <c r="F33" s="5">
        <v>900</v>
      </c>
      <c r="G33" s="22">
        <f>SUM(B33:F33)</f>
        <v>4900</v>
      </c>
    </row>
    <row r="34" spans="1:8" x14ac:dyDescent="0.25">
      <c r="A34" s="25" t="s">
        <v>30</v>
      </c>
      <c r="B34" s="6">
        <v>50</v>
      </c>
      <c r="C34" s="6">
        <v>50</v>
      </c>
      <c r="D34" s="6">
        <v>200</v>
      </c>
      <c r="E34" s="6">
        <v>50</v>
      </c>
      <c r="F34" s="6">
        <v>200</v>
      </c>
      <c r="G34" s="23">
        <f>SUM(B34:F34)</f>
        <v>550</v>
      </c>
    </row>
    <row r="35" spans="1:8" x14ac:dyDescent="0.25">
      <c r="A35" s="62" t="s">
        <v>31</v>
      </c>
      <c r="B35" s="9">
        <f t="shared" ref="B35:G35" si="4">SUM(B33:B34)</f>
        <v>1050</v>
      </c>
      <c r="C35" s="9">
        <f t="shared" si="4"/>
        <v>1050</v>
      </c>
      <c r="D35" s="9">
        <f t="shared" si="4"/>
        <v>1200</v>
      </c>
      <c r="E35" s="9">
        <f t="shared" si="4"/>
        <v>1050</v>
      </c>
      <c r="F35" s="9">
        <f t="shared" si="4"/>
        <v>1100</v>
      </c>
      <c r="G35" s="24">
        <f t="shared" si="4"/>
        <v>5450</v>
      </c>
    </row>
    <row r="36" spans="1:8" x14ac:dyDescent="0.25">
      <c r="A36" s="25"/>
      <c r="B36" s="2"/>
      <c r="C36" s="2"/>
      <c r="D36" s="2"/>
      <c r="E36" s="2"/>
      <c r="F36" s="2"/>
      <c r="G36" s="25"/>
      <c r="H36" s="16"/>
    </row>
    <row r="37" spans="1:8" ht="15.75" x14ac:dyDescent="0.25">
      <c r="A37" s="27" t="s">
        <v>32</v>
      </c>
      <c r="B37" s="10"/>
      <c r="C37" s="10"/>
      <c r="D37" s="10"/>
      <c r="E37" s="11"/>
      <c r="F37" s="10"/>
      <c r="G37" s="26"/>
    </row>
    <row r="38" spans="1:8" x14ac:dyDescent="0.25">
      <c r="A38" s="27" t="s">
        <v>29</v>
      </c>
      <c r="B38" s="13">
        <v>0</v>
      </c>
      <c r="C38" s="13">
        <v>0</v>
      </c>
      <c r="D38" s="13">
        <v>0</v>
      </c>
      <c r="E38" s="13">
        <v>0</v>
      </c>
      <c r="F38" s="13">
        <v>-100</v>
      </c>
      <c r="G38" s="27">
        <f>SUM(B38:F38)</f>
        <v>-100</v>
      </c>
    </row>
    <row r="39" spans="1:8" x14ac:dyDescent="0.25">
      <c r="A39" s="27" t="s">
        <v>30</v>
      </c>
      <c r="B39" s="14">
        <v>0</v>
      </c>
      <c r="C39" s="14">
        <v>0</v>
      </c>
      <c r="D39" s="14">
        <v>150</v>
      </c>
      <c r="E39" s="14">
        <v>0</v>
      </c>
      <c r="F39" s="14">
        <v>150</v>
      </c>
      <c r="G39" s="28">
        <f>SUM(B39:F39)</f>
        <v>300</v>
      </c>
    </row>
    <row r="40" spans="1:8" x14ac:dyDescent="0.25">
      <c r="A40" s="29" t="s">
        <v>31</v>
      </c>
      <c r="B40" s="12">
        <f t="shared" ref="B40:G40" si="5">SUM(B38:B39)</f>
        <v>0</v>
      </c>
      <c r="C40" s="12">
        <f t="shared" si="5"/>
        <v>0</v>
      </c>
      <c r="D40" s="12">
        <f t="shared" si="5"/>
        <v>150</v>
      </c>
      <c r="E40" s="12">
        <f t="shared" si="5"/>
        <v>0</v>
      </c>
      <c r="F40" s="12">
        <f t="shared" si="5"/>
        <v>50</v>
      </c>
      <c r="G40" s="29">
        <f t="shared" si="5"/>
        <v>200</v>
      </c>
    </row>
    <row r="41" spans="1:8" x14ac:dyDescent="0.25">
      <c r="A41" s="2"/>
      <c r="B41" s="2"/>
      <c r="C41" s="2"/>
      <c r="D41" s="3"/>
      <c r="E41" s="33" t="s">
        <v>33</v>
      </c>
      <c r="F41" s="33" t="s">
        <v>34</v>
      </c>
      <c r="G41" s="33" t="s">
        <v>35</v>
      </c>
    </row>
    <row r="42" spans="1:8" x14ac:dyDescent="0.25">
      <c r="A42" s="2" t="s">
        <v>36</v>
      </c>
      <c r="B42" s="2"/>
      <c r="C42" s="2"/>
      <c r="D42" s="3" t="s">
        <v>37</v>
      </c>
      <c r="E42" s="34" t="s">
        <v>38</v>
      </c>
      <c r="F42" s="35">
        <v>350</v>
      </c>
      <c r="G42" s="40">
        <v>20</v>
      </c>
    </row>
    <row r="43" spans="1:8" x14ac:dyDescent="0.25">
      <c r="A43" s="2" t="s">
        <v>39</v>
      </c>
      <c r="B43" s="2"/>
      <c r="C43" s="3"/>
      <c r="D43" s="3" t="s">
        <v>40</v>
      </c>
      <c r="E43" s="36" t="s">
        <v>41</v>
      </c>
      <c r="F43" s="37">
        <v>500</v>
      </c>
      <c r="G43" s="41">
        <v>50</v>
      </c>
    </row>
    <row r="44" spans="1:8" x14ac:dyDescent="0.25">
      <c r="A44" s="2" t="s">
        <v>42</v>
      </c>
      <c r="B44" s="30"/>
      <c r="C44" s="2"/>
      <c r="D44" s="3" t="s">
        <v>43</v>
      </c>
      <c r="E44" s="36" t="s">
        <v>44</v>
      </c>
      <c r="F44" s="37">
        <v>700</v>
      </c>
      <c r="G44" s="41">
        <v>100</v>
      </c>
    </row>
    <row r="45" spans="1:8" x14ac:dyDescent="0.25">
      <c r="A45" s="2" t="s">
        <v>45</v>
      </c>
      <c r="B45" s="30"/>
      <c r="C45" s="31"/>
      <c r="D45" s="3" t="s">
        <v>46</v>
      </c>
      <c r="E45" s="36" t="s">
        <v>47</v>
      </c>
      <c r="F45" s="37">
        <v>900</v>
      </c>
      <c r="G45" s="41">
        <v>125</v>
      </c>
    </row>
    <row r="46" spans="1:8" x14ac:dyDescent="0.25">
      <c r="A46" t="s">
        <v>48</v>
      </c>
      <c r="B46" s="2"/>
      <c r="C46" s="2"/>
      <c r="D46" s="3" t="s">
        <v>49</v>
      </c>
      <c r="E46" s="36" t="s">
        <v>50</v>
      </c>
      <c r="F46" s="45">
        <v>1200</v>
      </c>
      <c r="G46" s="41">
        <v>170</v>
      </c>
    </row>
    <row r="47" spans="1:8" x14ac:dyDescent="0.25">
      <c r="D47" s="3" t="s">
        <v>51</v>
      </c>
      <c r="E47" s="36" t="s">
        <v>52</v>
      </c>
      <c r="F47" s="45">
        <v>1500</v>
      </c>
      <c r="G47" s="41">
        <v>200</v>
      </c>
    </row>
    <row r="48" spans="1:8" ht="15.75" x14ac:dyDescent="0.25">
      <c r="A48" s="64" t="s">
        <v>53</v>
      </c>
      <c r="B48" s="1"/>
      <c r="C48" s="1"/>
      <c r="D48" s="3" t="s">
        <v>54</v>
      </c>
      <c r="E48" s="38" t="s">
        <v>55</v>
      </c>
      <c r="F48" s="46">
        <v>2600</v>
      </c>
      <c r="G48" s="42">
        <v>215</v>
      </c>
    </row>
  </sheetData>
  <pageMargins left="0.69930599999999998" right="0.69930599999999998" top="0.75" bottom="0.75" header="0.3" footer="0.3"/>
  <pageSetup paperSize="9" fitToWidth="0"/>
  <headerFooter>
    <oddHeader>&amp;CKatteviks Samfällighetsförening</oddHeader>
    <oddFooter>&amp;L&amp;D&amp;C&amp;F
&amp;RPer H</oddFooter>
  </headerFooter>
  <drawing r:id="rId1"/>
  <extLst>
    <ext uri="smNativeData">
      <pm:sheetPrefs xmlns:pm="smNativeData" day="159220715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69930599999999998" right="0.69930599999999998" top="0.75" bottom="0.75" header="0.3" footer="0.3"/>
  <pageSetup paperSize="9" fitToWidth="0"/>
  <extLst>
    <ext uri="smNativeData">
      <pm:sheetPrefs xmlns:pm="smNativeData" day="159220715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 Holmstand</dc:creator>
  <cp:keywords/>
  <dc:description/>
  <cp:lastModifiedBy>mabl04</cp:lastModifiedBy>
  <cp:revision>0</cp:revision>
  <cp:lastPrinted>2020-06-14T08:16:36Z</cp:lastPrinted>
  <dcterms:created xsi:type="dcterms:W3CDTF">2019-07-15T10:54:40Z</dcterms:created>
  <dcterms:modified xsi:type="dcterms:W3CDTF">2020-06-15T07:59:17Z</dcterms:modified>
</cp:coreProperties>
</file>